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555" windowHeight="5610" activeTab="0"/>
  </bookViews>
  <sheets>
    <sheet name="SVYTAKUU" sheetId="1" r:id="rId1"/>
  </sheets>
  <definedNames>
    <definedName name="_xlnm.Print_Area" localSheetId="0">'SVYTAKUU'!$A$1:$M$36</definedName>
  </definedNames>
  <calcPr fullCalcOnLoad="1"/>
</workbook>
</file>

<file path=xl/sharedStrings.xml><?xml version="1.0" encoding="utf-8"?>
<sst xmlns="http://schemas.openxmlformats.org/spreadsheetml/2006/main" count="56" uniqueCount="28">
  <si>
    <t xml:space="preserve"> m/s alus</t>
  </si>
  <si>
    <t>(RAHTI)</t>
  </si>
  <si>
    <t>Ansiovertailu</t>
  </si>
  <si>
    <t xml:space="preserve"> 13000-29999</t>
  </si>
  <si>
    <t>1:1-vuorottelu,  keskimäärin 15 työpäivää / 15 vapaapäivää kuukaudessa</t>
  </si>
  <si>
    <t>1 työpäivä =1 vapaapäivää, sis. vuosiloman</t>
  </si>
  <si>
    <t>Kuukaudessa 70 tuntia ylityötä, jokainen työpäivä = 8 tuntia.</t>
  </si>
  <si>
    <t xml:space="preserve"> </t>
  </si>
  <si>
    <t>Peruspalkka</t>
  </si>
  <si>
    <t>Ruokaraha</t>
  </si>
  <si>
    <t>Lomaraha</t>
  </si>
  <si>
    <t>Muut lisät</t>
  </si>
  <si>
    <t>Yhteensä/kk</t>
  </si>
  <si>
    <t>(rahti)</t>
  </si>
  <si>
    <t>Takuuansiot, konemestareilla 70 ylityötuntia/kk</t>
  </si>
  <si>
    <t xml:space="preserve"> Ayt/Pyt</t>
  </si>
  <si>
    <t>Muut</t>
  </si>
  <si>
    <t>Yhteensä/v</t>
  </si>
  <si>
    <t>Koneplk,30%</t>
  </si>
  <si>
    <t>Takuuplk</t>
  </si>
  <si>
    <t>1.km, 30 %</t>
  </si>
  <si>
    <t>2.km,YKK, 30 %</t>
  </si>
  <si>
    <t>2.km 30 %</t>
  </si>
  <si>
    <t>Takuuansiot ainoastaan keskimääräiset. Lopulliset ansiot vaihtelevat kuukausittain johtuen</t>
  </si>
  <si>
    <t>ylityön määrästä (yli 70 t./kk korvataan konemestareille TES:n mukaan),</t>
  </si>
  <si>
    <t>vapaapäivien lukumäärästä (ruokaraha), lomarahan maksuajankohdasta j.n.e.</t>
  </si>
  <si>
    <t>kokemuslisä</t>
  </si>
  <si>
    <t>13000-29999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</si>
</sst>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  <numFmt numFmtId="183" formatCode="0.0"/>
    <numFmt numFmtId="184" formatCode="0.000"/>
    <numFmt numFmtId="185" formatCode="\20.\3\ %"/>
    <numFmt numFmtId="186" formatCode="\+\ \20.\3\ %"/>
    <numFmt numFmtId="187" formatCode="0.0%"/>
    <numFmt numFmtId="188" formatCode="\2\1.\9\ \%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0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83" fontId="4" fillId="0" borderId="0" xfId="0" applyNumberFormat="1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Fill="1" applyBorder="1" applyAlignment="1">
      <alignment horizontal="left"/>
    </xf>
    <xf numFmtId="1" fontId="6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1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F4" sqref="F4"/>
    </sheetView>
  </sheetViews>
  <sheetFormatPr defaultColWidth="9.140625" defaultRowHeight="12.75"/>
  <sheetData>
    <row r="1" spans="1:13" ht="12.75">
      <c r="A1" s="1" t="s">
        <v>0</v>
      </c>
      <c r="B1" s="2" t="s">
        <v>1</v>
      </c>
      <c r="C1" s="2"/>
      <c r="D1" s="2"/>
      <c r="E1" s="2"/>
      <c r="F1" s="17">
        <v>39356</v>
      </c>
      <c r="G1" s="2"/>
      <c r="H1" s="2"/>
      <c r="I1" s="2"/>
      <c r="J1" s="2"/>
      <c r="K1" s="3"/>
      <c r="L1" s="4"/>
      <c r="M1" s="3"/>
    </row>
    <row r="2" spans="1:13" ht="12.75">
      <c r="A2" s="1" t="s">
        <v>2</v>
      </c>
      <c r="B2" s="2"/>
      <c r="C2" s="2" t="s">
        <v>3</v>
      </c>
      <c r="D2" s="2"/>
      <c r="E2" s="2"/>
      <c r="F2" s="2"/>
      <c r="G2" s="2"/>
      <c r="H2" s="2"/>
      <c r="I2" s="2"/>
      <c r="J2" s="2"/>
      <c r="K2" s="4"/>
      <c r="L2" s="4"/>
      <c r="M2" s="3"/>
    </row>
    <row r="3" spans="1:13" ht="12.75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3"/>
    </row>
    <row r="4" spans="1:13" ht="12.75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3"/>
    </row>
    <row r="5" spans="1:13" ht="12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4"/>
      <c r="L5" s="3"/>
      <c r="M5" s="3"/>
    </row>
    <row r="6" spans="1:13" ht="12.75">
      <c r="A6" s="1"/>
      <c r="B6" s="2"/>
      <c r="C6" s="2"/>
      <c r="D6" s="2"/>
      <c r="E6" s="2"/>
      <c r="F6" s="2"/>
      <c r="G6" s="2"/>
      <c r="H6" s="2"/>
      <c r="I6" s="2"/>
      <c r="J6" s="2"/>
      <c r="K6" s="5"/>
      <c r="L6" s="5"/>
      <c r="M6" s="3"/>
    </row>
    <row r="7" spans="1:14" ht="12.75">
      <c r="A7" s="10" t="s">
        <v>0</v>
      </c>
      <c r="B7" s="10" t="s">
        <v>13</v>
      </c>
      <c r="C7" s="10" t="s">
        <v>27</v>
      </c>
      <c r="D7" s="10"/>
      <c r="E7" s="10"/>
      <c r="M7" s="6"/>
      <c r="N7" s="5"/>
    </row>
    <row r="8" spans="1:14" ht="12.75">
      <c r="A8" s="10" t="s">
        <v>14</v>
      </c>
      <c r="B8" s="10"/>
      <c r="C8" s="10"/>
      <c r="D8" s="10"/>
      <c r="E8" s="10"/>
      <c r="M8" s="6"/>
      <c r="N8" s="3"/>
    </row>
    <row r="9" spans="1:14" ht="12.75">
      <c r="A9" s="1"/>
      <c r="B9" s="1"/>
      <c r="C9" s="6" t="s">
        <v>8</v>
      </c>
      <c r="D9" s="6" t="s">
        <v>26</v>
      </c>
      <c r="E9" s="6" t="s">
        <v>9</v>
      </c>
      <c r="F9" s="6" t="s">
        <v>10</v>
      </c>
      <c r="G9" s="6" t="s">
        <v>15</v>
      </c>
      <c r="H9" s="6" t="s">
        <v>16</v>
      </c>
      <c r="I9" s="6" t="s">
        <v>16</v>
      </c>
      <c r="J9" s="6" t="s">
        <v>11</v>
      </c>
      <c r="K9" s="6" t="s">
        <v>12</v>
      </c>
      <c r="L9" s="9" t="s">
        <v>17</v>
      </c>
      <c r="M9" s="6"/>
      <c r="N9" s="3"/>
    </row>
    <row r="10" spans="1:14" ht="12.75">
      <c r="A10" s="1" t="s">
        <v>18</v>
      </c>
      <c r="B10" s="1" t="s">
        <v>19</v>
      </c>
      <c r="C10" s="14">
        <v>3078.99</v>
      </c>
      <c r="D10" s="13">
        <f>C10*15/100</f>
        <v>461.8485</v>
      </c>
      <c r="E10" s="13">
        <f>25.72*15</f>
        <v>385.79999999999995</v>
      </c>
      <c r="F10" s="13">
        <f>(C10+D10+I10+J10)/30*3.6*0.77+3.6*94.5/2</f>
        <v>497.27347739999993</v>
      </c>
      <c r="G10" s="13">
        <v>0</v>
      </c>
      <c r="H10" s="13">
        <v>0</v>
      </c>
      <c r="I10" s="13">
        <v>0</v>
      </c>
      <c r="J10" s="13">
        <v>0</v>
      </c>
      <c r="K10" s="13">
        <f>SUM(C10:J10)</f>
        <v>4423.9119774</v>
      </c>
      <c r="L10" s="13">
        <f>K10*12</f>
        <v>53086.943728800004</v>
      </c>
      <c r="M10" s="6"/>
      <c r="N10" s="6"/>
    </row>
    <row r="11" spans="1:14" ht="12.75">
      <c r="A11" s="11">
        <v>25</v>
      </c>
      <c r="B11" s="1" t="s">
        <v>19</v>
      </c>
      <c r="C11" s="14">
        <v>3078.99</v>
      </c>
      <c r="D11" s="13">
        <f>C11*15/100</f>
        <v>461.8485</v>
      </c>
      <c r="E11" s="13">
        <f aca="true" t="shared" si="0" ref="E11:E32">25.72*15</f>
        <v>385.79999999999995</v>
      </c>
      <c r="F11" s="13">
        <f>(C11+D11+I11+J11)/30*3.6*0.77+3.6*94.5/2</f>
        <v>497.27347739999993</v>
      </c>
      <c r="G11" s="13">
        <v>0</v>
      </c>
      <c r="H11" s="13">
        <v>0</v>
      </c>
      <c r="I11" s="13">
        <v>0</v>
      </c>
      <c r="J11" s="13">
        <v>0</v>
      </c>
      <c r="K11" s="13">
        <f>SUM(C11:J11)</f>
        <v>4423.9119774</v>
      </c>
      <c r="L11" s="13">
        <f>K11*12</f>
        <v>53086.943728800004</v>
      </c>
      <c r="M11" s="6"/>
      <c r="N11" s="7"/>
    </row>
    <row r="12" spans="1:14" ht="12.75">
      <c r="A12" s="11">
        <v>20</v>
      </c>
      <c r="B12" s="1" t="s">
        <v>19</v>
      </c>
      <c r="C12" s="14">
        <v>3078.99</v>
      </c>
      <c r="D12" s="13">
        <f>C12*15/100</f>
        <v>461.8485</v>
      </c>
      <c r="E12" s="13">
        <f t="shared" si="0"/>
        <v>385.79999999999995</v>
      </c>
      <c r="F12" s="13">
        <f>(C12+D12+I12+J12)/30*3.6*0.77+3.6*94.5/2</f>
        <v>497.27347739999993</v>
      </c>
      <c r="G12" s="13">
        <v>0</v>
      </c>
      <c r="H12" s="13">
        <v>0</v>
      </c>
      <c r="I12" s="13">
        <v>0</v>
      </c>
      <c r="J12" s="13">
        <v>0</v>
      </c>
      <c r="K12" s="13">
        <f>SUM(C12:J12)</f>
        <v>4423.9119774</v>
      </c>
      <c r="L12" s="13">
        <f>K12*12</f>
        <v>53086.943728800004</v>
      </c>
      <c r="M12" s="6"/>
      <c r="N12" s="7"/>
    </row>
    <row r="13" spans="1:14" ht="12.75">
      <c r="A13" s="1"/>
      <c r="B13" s="1"/>
      <c r="C13" s="15"/>
      <c r="D13" s="13"/>
      <c r="E13" s="13"/>
      <c r="F13" s="13"/>
      <c r="G13" s="13"/>
      <c r="H13" s="13"/>
      <c r="I13" s="13"/>
      <c r="J13" s="13"/>
      <c r="K13" s="13"/>
      <c r="L13" s="13" t="s">
        <v>7</v>
      </c>
      <c r="M13" s="6"/>
      <c r="N13" s="7"/>
    </row>
    <row r="14" spans="1:14" ht="12.75">
      <c r="A14" s="1" t="s">
        <v>20</v>
      </c>
      <c r="B14" s="1" t="s">
        <v>19</v>
      </c>
      <c r="C14" s="14">
        <v>2620.35</v>
      </c>
      <c r="D14" s="13">
        <f>C14*30/100</f>
        <v>786.105</v>
      </c>
      <c r="E14" s="13">
        <f t="shared" si="0"/>
        <v>385.79999999999995</v>
      </c>
      <c r="F14" s="13">
        <f>(C14+D14+I14+178.5)/30*3*0.77+3*94.5/2</f>
        <v>417.791535</v>
      </c>
      <c r="G14" s="13">
        <v>0</v>
      </c>
      <c r="H14" s="13">
        <v>0</v>
      </c>
      <c r="I14" s="13">
        <v>0</v>
      </c>
      <c r="J14" s="13">
        <v>0</v>
      </c>
      <c r="K14" s="13">
        <f>SUM(C14:J14)</f>
        <v>4210.046535</v>
      </c>
      <c r="L14" s="13">
        <f>K14*12</f>
        <v>50520.55842</v>
      </c>
      <c r="N14" s="7"/>
    </row>
    <row r="15" spans="1:16" ht="12.75">
      <c r="A15" s="11">
        <v>25</v>
      </c>
      <c r="B15" s="1" t="s">
        <v>19</v>
      </c>
      <c r="C15" s="14">
        <v>2620.35</v>
      </c>
      <c r="D15" s="13">
        <f>C15*25/100</f>
        <v>655.0875</v>
      </c>
      <c r="E15" s="13">
        <f t="shared" si="0"/>
        <v>385.79999999999995</v>
      </c>
      <c r="F15" s="13">
        <f>(C15+D15+I15+178.5)/30*3*0.77+3*94.5/2</f>
        <v>407.70318749999996</v>
      </c>
      <c r="G15" s="13">
        <v>0</v>
      </c>
      <c r="H15" s="13">
        <v>0</v>
      </c>
      <c r="I15" s="13">
        <v>0</v>
      </c>
      <c r="J15" s="13">
        <v>0</v>
      </c>
      <c r="K15" s="13">
        <f>SUM(C15:J15)</f>
        <v>4068.9406875</v>
      </c>
      <c r="L15" s="13">
        <f>K15*12</f>
        <v>48827.28825</v>
      </c>
      <c r="N15" s="7"/>
      <c r="P15" s="7"/>
    </row>
    <row r="16" spans="1:16" ht="12.75">
      <c r="A16" s="11">
        <v>20</v>
      </c>
      <c r="B16" s="1" t="s">
        <v>19</v>
      </c>
      <c r="C16" s="14">
        <v>2620.35</v>
      </c>
      <c r="D16" s="13">
        <f>C16*20/100</f>
        <v>524.07</v>
      </c>
      <c r="E16" s="13">
        <f t="shared" si="0"/>
        <v>385.79999999999995</v>
      </c>
      <c r="F16" s="13">
        <f>(C16+D16+I16+178.5)/30*3*0.77+3*94.5/2</f>
        <v>397.61483999999996</v>
      </c>
      <c r="G16" s="13">
        <v>0</v>
      </c>
      <c r="H16" s="13">
        <v>0</v>
      </c>
      <c r="I16" s="13">
        <v>0</v>
      </c>
      <c r="J16" s="13">
        <v>0</v>
      </c>
      <c r="K16" s="13">
        <f>SUM(C16:J16)</f>
        <v>3927.8348400000004</v>
      </c>
      <c r="L16" s="13">
        <f>K16*12</f>
        <v>47134.01808000001</v>
      </c>
      <c r="N16" s="7"/>
      <c r="P16" s="7"/>
    </row>
    <row r="17" spans="1:14" ht="12.75">
      <c r="A17" s="11">
        <v>15</v>
      </c>
      <c r="B17" s="1" t="s">
        <v>19</v>
      </c>
      <c r="C17" s="14">
        <v>2620.35</v>
      </c>
      <c r="D17" s="13">
        <f>C17*15/100</f>
        <v>393.0525</v>
      </c>
      <c r="E17" s="13">
        <f t="shared" si="0"/>
        <v>385.79999999999995</v>
      </c>
      <c r="F17" s="13">
        <f>(C17+D17+I17+178.5)/30*3*0.77+3*94.5/2</f>
        <v>387.5264925</v>
      </c>
      <c r="G17" s="13">
        <v>0</v>
      </c>
      <c r="H17" s="13">
        <v>0</v>
      </c>
      <c r="I17" s="13">
        <v>0</v>
      </c>
      <c r="J17" s="13">
        <v>0</v>
      </c>
      <c r="K17" s="13">
        <f>SUM(C17:J17)</f>
        <v>3786.7289925000005</v>
      </c>
      <c r="L17" s="13">
        <f>K17*12</f>
        <v>45440.747910000006</v>
      </c>
      <c r="N17" s="7"/>
    </row>
    <row r="18" spans="1:12" ht="12.75">
      <c r="A18" s="1"/>
      <c r="B18" s="1"/>
      <c r="C18" s="15"/>
      <c r="D18" s="13"/>
      <c r="E18" s="13"/>
      <c r="F18" s="13" t="s">
        <v>7</v>
      </c>
      <c r="G18" s="13"/>
      <c r="H18" s="13"/>
      <c r="I18" s="13"/>
      <c r="J18" s="13"/>
      <c r="K18" s="13"/>
      <c r="L18" s="13" t="s">
        <v>7</v>
      </c>
    </row>
    <row r="19" spans="1:14" ht="12.75">
      <c r="A19" s="1" t="s">
        <v>21</v>
      </c>
      <c r="B19" s="1" t="s">
        <v>19</v>
      </c>
      <c r="C19" s="14">
        <v>2275.64</v>
      </c>
      <c r="D19" s="13">
        <f>C19*30/100</f>
        <v>682.692</v>
      </c>
      <c r="E19" s="13">
        <f t="shared" si="0"/>
        <v>385.79999999999995</v>
      </c>
      <c r="F19" s="13">
        <f aca="true" t="shared" si="1" ref="F19:F24">(C19+D19+I19+178.5)/30*3*0.77+3*94.5/2</f>
        <v>383.286064</v>
      </c>
      <c r="G19" s="13">
        <v>0</v>
      </c>
      <c r="H19" s="13">
        <v>0</v>
      </c>
      <c r="I19" s="13">
        <v>0</v>
      </c>
      <c r="J19" s="13">
        <v>0</v>
      </c>
      <c r="K19" s="13">
        <f aca="true" t="shared" si="2" ref="K19:K24">SUM(C19:J19)</f>
        <v>3727.4180639999995</v>
      </c>
      <c r="L19" s="13">
        <f aca="true" t="shared" si="3" ref="L19:L24">K19*12</f>
        <v>44729.016767999994</v>
      </c>
      <c r="N19" s="7" t="s">
        <v>7</v>
      </c>
    </row>
    <row r="20" spans="1:14" ht="12.75">
      <c r="A20" s="11">
        <v>25</v>
      </c>
      <c r="B20" s="1" t="s">
        <v>19</v>
      </c>
      <c r="C20" s="14">
        <v>2275.64</v>
      </c>
      <c r="D20" s="13">
        <f>C20*25/100</f>
        <v>568.91</v>
      </c>
      <c r="E20" s="13">
        <f t="shared" si="0"/>
        <v>385.79999999999995</v>
      </c>
      <c r="F20" s="13">
        <f t="shared" si="1"/>
        <v>374.52485</v>
      </c>
      <c r="G20" s="13">
        <v>0</v>
      </c>
      <c r="H20" s="13">
        <v>0</v>
      </c>
      <c r="I20" s="13">
        <v>0</v>
      </c>
      <c r="J20" s="13">
        <v>0</v>
      </c>
      <c r="K20" s="13">
        <f t="shared" si="2"/>
        <v>3604.8748499999992</v>
      </c>
      <c r="L20" s="13">
        <f t="shared" si="3"/>
        <v>43258.49819999999</v>
      </c>
      <c r="N20" s="7"/>
    </row>
    <row r="21" spans="1:14" ht="12.75">
      <c r="A21" s="11">
        <v>20</v>
      </c>
      <c r="B21" s="1" t="s">
        <v>19</v>
      </c>
      <c r="C21" s="14">
        <v>2275.64</v>
      </c>
      <c r="D21" s="13">
        <f>C21*20/100</f>
        <v>455.12799999999993</v>
      </c>
      <c r="E21" s="13">
        <f t="shared" si="0"/>
        <v>385.79999999999995</v>
      </c>
      <c r="F21" s="13">
        <f t="shared" si="1"/>
        <v>365.763636</v>
      </c>
      <c r="G21" s="13">
        <v>0</v>
      </c>
      <c r="H21" s="13">
        <v>0</v>
      </c>
      <c r="I21" s="13">
        <v>0</v>
      </c>
      <c r="J21" s="13">
        <v>0</v>
      </c>
      <c r="K21" s="13">
        <f t="shared" si="2"/>
        <v>3482.3316360000003</v>
      </c>
      <c r="L21" s="13">
        <f t="shared" si="3"/>
        <v>41787.979632</v>
      </c>
      <c r="N21" s="7"/>
    </row>
    <row r="22" spans="1:14" ht="12.75">
      <c r="A22" s="11">
        <v>15</v>
      </c>
      <c r="B22" s="1" t="s">
        <v>19</v>
      </c>
      <c r="C22" s="14">
        <v>2275.64</v>
      </c>
      <c r="D22" s="13">
        <f>C22*15/100</f>
        <v>341.346</v>
      </c>
      <c r="E22" s="13">
        <f t="shared" si="0"/>
        <v>385.79999999999995</v>
      </c>
      <c r="F22" s="13">
        <f t="shared" si="1"/>
        <v>357.002422</v>
      </c>
      <c r="G22" s="13">
        <v>0</v>
      </c>
      <c r="H22" s="13">
        <v>0</v>
      </c>
      <c r="I22" s="13">
        <v>0</v>
      </c>
      <c r="J22" s="13">
        <v>0</v>
      </c>
      <c r="K22" s="13">
        <f t="shared" si="2"/>
        <v>3359.788422</v>
      </c>
      <c r="L22" s="13">
        <f t="shared" si="3"/>
        <v>40317.461064</v>
      </c>
      <c r="N22" s="7"/>
    </row>
    <row r="23" spans="1:14" ht="12.75">
      <c r="A23" s="11">
        <v>10</v>
      </c>
      <c r="B23" s="1" t="s">
        <v>19</v>
      </c>
      <c r="C23" s="14">
        <v>2275.64</v>
      </c>
      <c r="D23" s="13">
        <f>C23*10/100</f>
        <v>227.56399999999996</v>
      </c>
      <c r="E23" s="13">
        <f t="shared" si="0"/>
        <v>385.79999999999995</v>
      </c>
      <c r="F23" s="13">
        <f t="shared" si="1"/>
        <v>348.241208</v>
      </c>
      <c r="G23" s="13">
        <v>0</v>
      </c>
      <c r="H23" s="13">
        <v>0</v>
      </c>
      <c r="I23" s="13">
        <v>0</v>
      </c>
      <c r="J23" s="13">
        <v>0</v>
      </c>
      <c r="K23" s="13">
        <f t="shared" si="2"/>
        <v>3237.245208</v>
      </c>
      <c r="L23" s="13">
        <f t="shared" si="3"/>
        <v>38846.942495999996</v>
      </c>
      <c r="N23" s="7"/>
    </row>
    <row r="24" spans="1:14" ht="12.75">
      <c r="A24" s="12">
        <v>5</v>
      </c>
      <c r="B24" s="1" t="s">
        <v>19</v>
      </c>
      <c r="C24" s="14">
        <v>2275.64</v>
      </c>
      <c r="D24" s="13">
        <f>C24*5/100</f>
        <v>113.78199999999998</v>
      </c>
      <c r="E24" s="13">
        <f t="shared" si="0"/>
        <v>385.79999999999995</v>
      </c>
      <c r="F24" s="13">
        <f t="shared" si="1"/>
        <v>339.47999400000003</v>
      </c>
      <c r="G24" s="13">
        <v>0</v>
      </c>
      <c r="H24" s="13">
        <v>0</v>
      </c>
      <c r="I24" s="13">
        <v>0</v>
      </c>
      <c r="J24" s="13">
        <v>0</v>
      </c>
      <c r="K24" s="13">
        <f t="shared" si="2"/>
        <v>3114.701994</v>
      </c>
      <c r="L24" s="13">
        <f t="shared" si="3"/>
        <v>37376.423928000004</v>
      </c>
      <c r="N24" s="7"/>
    </row>
    <row r="25" spans="3:14" ht="12.75">
      <c r="C25" s="16"/>
      <c r="D25" s="16"/>
      <c r="E25" s="13"/>
      <c r="F25" s="13" t="s">
        <v>7</v>
      </c>
      <c r="G25" s="16"/>
      <c r="H25" s="16"/>
      <c r="I25" s="16"/>
      <c r="J25" s="16"/>
      <c r="K25" s="16"/>
      <c r="L25" s="13" t="s">
        <v>7</v>
      </c>
      <c r="M25" s="8"/>
      <c r="N25" s="7" t="s">
        <v>7</v>
      </c>
    </row>
    <row r="26" spans="1:12" ht="12.75">
      <c r="A26" s="1" t="s">
        <v>22</v>
      </c>
      <c r="B26" s="1" t="s">
        <v>19</v>
      </c>
      <c r="C26" s="14">
        <v>2237.73</v>
      </c>
      <c r="D26" s="13">
        <f>C26*30/100</f>
        <v>671.319</v>
      </c>
      <c r="E26" s="13">
        <f t="shared" si="0"/>
        <v>385.79999999999995</v>
      </c>
      <c r="F26" s="13">
        <f aca="true" t="shared" si="4" ref="F26:F32">(C26+D26+I26+178.5)/30*3*0.77+3*94.5/2</f>
        <v>379.49127300000004</v>
      </c>
      <c r="G26" s="13">
        <v>0</v>
      </c>
      <c r="H26" s="13">
        <v>0</v>
      </c>
      <c r="I26" s="13">
        <v>0</v>
      </c>
      <c r="J26" s="13">
        <v>0</v>
      </c>
      <c r="K26" s="13">
        <f aca="true" t="shared" si="5" ref="K26:K32">SUM(C26:J26)</f>
        <v>3674.3402730000003</v>
      </c>
      <c r="L26" s="13">
        <f aca="true" t="shared" si="6" ref="L26:L32">K26*12</f>
        <v>44092.083276000005</v>
      </c>
    </row>
    <row r="27" spans="1:13" ht="12.75">
      <c r="A27" s="12">
        <v>25</v>
      </c>
      <c r="B27" s="1" t="s">
        <v>19</v>
      </c>
      <c r="C27" s="14">
        <v>2237.73</v>
      </c>
      <c r="D27" s="13">
        <f>C27*25/100</f>
        <v>559.4325</v>
      </c>
      <c r="E27" s="13">
        <f t="shared" si="0"/>
        <v>385.79999999999995</v>
      </c>
      <c r="F27" s="13">
        <f t="shared" si="4"/>
        <v>370.8760125</v>
      </c>
      <c r="G27" s="13">
        <v>0</v>
      </c>
      <c r="H27" s="13">
        <v>0</v>
      </c>
      <c r="I27" s="13">
        <v>0</v>
      </c>
      <c r="J27" s="13">
        <v>0</v>
      </c>
      <c r="K27" s="13">
        <f t="shared" si="5"/>
        <v>3553.8385124999995</v>
      </c>
      <c r="L27" s="13">
        <f t="shared" si="6"/>
        <v>42646.06215</v>
      </c>
      <c r="M27" t="s">
        <v>7</v>
      </c>
    </row>
    <row r="28" spans="1:12" ht="12.75">
      <c r="A28" s="12">
        <v>20</v>
      </c>
      <c r="B28" s="1" t="s">
        <v>19</v>
      </c>
      <c r="C28" s="14">
        <v>2237.73</v>
      </c>
      <c r="D28" s="13">
        <f>C28*20/100</f>
        <v>447.546</v>
      </c>
      <c r="E28" s="13">
        <f t="shared" si="0"/>
        <v>385.79999999999995</v>
      </c>
      <c r="F28" s="13">
        <f t="shared" si="4"/>
        <v>362.260752</v>
      </c>
      <c r="G28" s="13">
        <v>0</v>
      </c>
      <c r="H28" s="13">
        <v>0</v>
      </c>
      <c r="I28" s="13">
        <v>0</v>
      </c>
      <c r="J28" s="13">
        <v>0</v>
      </c>
      <c r="K28" s="13">
        <f t="shared" si="5"/>
        <v>3433.336752</v>
      </c>
      <c r="L28" s="13">
        <f t="shared" si="6"/>
        <v>41200.041024000006</v>
      </c>
    </row>
    <row r="29" spans="1:12" ht="12.75">
      <c r="A29" s="12">
        <v>15</v>
      </c>
      <c r="B29" s="1" t="s">
        <v>19</v>
      </c>
      <c r="C29" s="14">
        <v>2237.73</v>
      </c>
      <c r="D29" s="13">
        <f>C29*15/100</f>
        <v>335.6595</v>
      </c>
      <c r="E29" s="13">
        <f t="shared" si="0"/>
        <v>385.79999999999995</v>
      </c>
      <c r="F29" s="13">
        <f t="shared" si="4"/>
        <v>353.64549150000005</v>
      </c>
      <c r="G29" s="13">
        <v>0</v>
      </c>
      <c r="H29" s="13">
        <v>0</v>
      </c>
      <c r="I29" s="13">
        <v>0</v>
      </c>
      <c r="J29" s="13">
        <v>0</v>
      </c>
      <c r="K29" s="13">
        <f t="shared" si="5"/>
        <v>3312.8349915000003</v>
      </c>
      <c r="L29" s="13">
        <f t="shared" si="6"/>
        <v>39754.019898000006</v>
      </c>
    </row>
    <row r="30" spans="1:12" ht="12.75">
      <c r="A30" s="12">
        <v>10</v>
      </c>
      <c r="B30" s="1" t="s">
        <v>19</v>
      </c>
      <c r="C30" s="14">
        <v>2237.73</v>
      </c>
      <c r="D30" s="13">
        <f>C30*10/100</f>
        <v>223.773</v>
      </c>
      <c r="E30" s="13">
        <f t="shared" si="0"/>
        <v>385.79999999999995</v>
      </c>
      <c r="F30" s="13">
        <f t="shared" si="4"/>
        <v>345.0302310000001</v>
      </c>
      <c r="G30" s="13">
        <v>0</v>
      </c>
      <c r="H30" s="13">
        <v>0</v>
      </c>
      <c r="I30" s="13">
        <v>0</v>
      </c>
      <c r="J30" s="13">
        <v>0</v>
      </c>
      <c r="K30" s="13">
        <f t="shared" si="5"/>
        <v>3192.333231</v>
      </c>
      <c r="L30" s="13">
        <f t="shared" si="6"/>
        <v>38307.998772</v>
      </c>
    </row>
    <row r="31" spans="1:12" ht="12.75">
      <c r="A31" s="12">
        <v>5</v>
      </c>
      <c r="B31" s="1" t="s">
        <v>19</v>
      </c>
      <c r="C31" s="14">
        <v>2237.73</v>
      </c>
      <c r="D31" s="13">
        <f>C31*5/100</f>
        <v>111.8865</v>
      </c>
      <c r="E31" s="13">
        <f t="shared" si="0"/>
        <v>385.79999999999995</v>
      </c>
      <c r="F31" s="13">
        <f t="shared" si="4"/>
        <v>336.4149705</v>
      </c>
      <c r="G31" s="13">
        <v>0</v>
      </c>
      <c r="H31" s="13">
        <v>0</v>
      </c>
      <c r="I31" s="13">
        <v>0</v>
      </c>
      <c r="J31" s="13">
        <v>0</v>
      </c>
      <c r="K31" s="13">
        <f t="shared" si="5"/>
        <v>3071.8314705000003</v>
      </c>
      <c r="L31" s="13">
        <f t="shared" si="6"/>
        <v>36861.977646</v>
      </c>
    </row>
    <row r="32" spans="1:12" ht="12.75">
      <c r="A32" s="12">
        <v>0</v>
      </c>
      <c r="B32" s="1" t="s">
        <v>19</v>
      </c>
      <c r="C32" s="14">
        <v>2237.73</v>
      </c>
      <c r="D32" s="13">
        <f>C32*0/100</f>
        <v>0</v>
      </c>
      <c r="E32" s="13">
        <f t="shared" si="0"/>
        <v>385.79999999999995</v>
      </c>
      <c r="F32" s="13">
        <f t="shared" si="4"/>
        <v>327.79971</v>
      </c>
      <c r="G32" s="13">
        <v>0</v>
      </c>
      <c r="H32" s="13">
        <v>0</v>
      </c>
      <c r="I32" s="13">
        <v>0</v>
      </c>
      <c r="J32" s="13">
        <v>0</v>
      </c>
      <c r="K32" s="13">
        <f t="shared" si="5"/>
        <v>2951.32971</v>
      </c>
      <c r="L32" s="13">
        <f t="shared" si="6"/>
        <v>35415.95652</v>
      </c>
    </row>
    <row r="34" spans="1:9" ht="12.75">
      <c r="A34" s="10" t="s">
        <v>23</v>
      </c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0" t="s">
        <v>24</v>
      </c>
      <c r="B35" s="10"/>
      <c r="C35" s="10"/>
      <c r="D35" s="10"/>
      <c r="E35" s="10"/>
      <c r="F35" s="10"/>
      <c r="G35" s="10"/>
      <c r="H35" s="10"/>
      <c r="I35" s="10"/>
    </row>
    <row r="36" spans="1:9" ht="12.75">
      <c r="A36" s="10" t="s">
        <v>25</v>
      </c>
      <c r="B36" s="10"/>
      <c r="C36" s="10"/>
      <c r="D36" s="10"/>
      <c r="E36" s="10"/>
      <c r="F36" s="10"/>
      <c r="G36" s="10"/>
      <c r="H36" s="10"/>
      <c r="I36" s="10"/>
    </row>
    <row r="41" spans="1:9" ht="12.75">
      <c r="A41" s="10"/>
      <c r="B41" s="10"/>
      <c r="C41" s="10"/>
      <c r="D41" s="10"/>
      <c r="E41" s="10"/>
      <c r="F41" s="10"/>
      <c r="G41" s="10"/>
      <c r="H41" s="10"/>
      <c r="I41" s="10"/>
    </row>
  </sheetData>
  <printOptions gridLines="1"/>
  <pageMargins left="0.7480314960629921" right="0.3937007874015748" top="0.984251968503937" bottom="0.984251968503937" header="0.4921259845" footer="0.4921259845"/>
  <pageSetup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Suomen Konepäällystöliitto ry</cp:lastModifiedBy>
  <cp:lastPrinted>2006-09-18T11:32:56Z</cp:lastPrinted>
  <dcterms:created xsi:type="dcterms:W3CDTF">2002-11-21T17:39:04Z</dcterms:created>
  <dcterms:modified xsi:type="dcterms:W3CDTF">2008-05-30T10:46:40Z</dcterms:modified>
  <cp:category/>
  <cp:version/>
  <cp:contentType/>
  <cp:contentStatus/>
</cp:coreProperties>
</file>