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<sst xmlns="http://schemas.openxmlformats.org/spreadsheetml/2006/main" count="110" uniqueCount="97">
  <si>
    <t>Garantilön 1:1</t>
  </si>
  <si>
    <t>Befälhavare</t>
  </si>
  <si>
    <t>Överstyrman</t>
  </si>
  <si>
    <t>I styrman</t>
  </si>
  <si>
    <t>Maskinchef</t>
  </si>
  <si>
    <t>I maskinmästare</t>
  </si>
  <si>
    <t>Båtsman AT</t>
  </si>
  <si>
    <t>Matros AT</t>
  </si>
  <si>
    <t>Vaktman</t>
  </si>
  <si>
    <t>Kockstuert</t>
  </si>
  <si>
    <t>Garantilön 2:1</t>
  </si>
  <si>
    <t>Vid avlösning erläggs en garantilön som erhålls genom att</t>
  </si>
  <si>
    <t>multiplicera det i tabellen "Garantilön 1:1" motsvarande</t>
  </si>
  <si>
    <t>beloppet med 1,23.</t>
  </si>
  <si>
    <t>Vardagsövertid</t>
  </si>
  <si>
    <t>Helgdagsövertid</t>
  </si>
  <si>
    <r>
      <rPr>
        <b/>
        <sz val="11"/>
        <color indexed="8"/>
        <rFont val="Calibri"/>
        <family val="2"/>
      </rPr>
      <t>1/106</t>
    </r>
    <r>
      <rPr>
        <sz val="11"/>
        <color indexed="8"/>
        <rFont val="Calibri"/>
        <family val="2"/>
      </rPr>
      <t xml:space="preserve"> av garantilönen utan ålderstillägg</t>
    </r>
  </si>
  <si>
    <t>(gäller ej befälhavaren)</t>
  </si>
  <si>
    <r>
      <rPr>
        <b/>
        <sz val="11"/>
        <color indexed="8"/>
        <rFont val="Calibri"/>
        <family val="2"/>
      </rPr>
      <t>1/67</t>
    </r>
    <r>
      <rPr>
        <sz val="11"/>
        <color indexed="8"/>
        <rFont val="Calibri"/>
        <family val="2"/>
      </rPr>
      <t xml:space="preserve"> av garantilönen utan ålderstillägg</t>
    </r>
  </si>
  <si>
    <t>Takuupalkka 1:1</t>
  </si>
  <si>
    <t>Päällikkö</t>
  </si>
  <si>
    <t>Yliperämies</t>
  </si>
  <si>
    <t>I perämies</t>
  </si>
  <si>
    <t>Konepäällikkö</t>
  </si>
  <si>
    <t>Pursimies YT</t>
  </si>
  <si>
    <t>Matruusi YT</t>
  </si>
  <si>
    <t>Vahtimies</t>
  </si>
  <si>
    <t>Kokkistuertti</t>
  </si>
  <si>
    <t>Takuupalkka 2:1</t>
  </si>
  <si>
    <t>Vuorottelussa 2:1 maksettava takuupalkka saadaan kertomalla</t>
  </si>
  <si>
    <t>taulukon "Takuupalkka 1:1" vastaava takuupalkka luvulla 1,23.</t>
  </si>
  <si>
    <t xml:space="preserve"> </t>
  </si>
  <si>
    <t>Ylityökorvaus:</t>
  </si>
  <si>
    <t>Övertidsersättning:</t>
  </si>
  <si>
    <t>Arkiylityö</t>
  </si>
  <si>
    <r>
      <t>1/106</t>
    </r>
    <r>
      <rPr>
        <sz val="11"/>
        <color indexed="8"/>
        <rFont val="Calibri"/>
        <family val="2"/>
      </rPr>
      <t xml:space="preserve"> takuupalkasta ilman ilälisiä</t>
    </r>
  </si>
  <si>
    <t>(ei koske päällikköä)</t>
  </si>
  <si>
    <r>
      <t>1/67</t>
    </r>
    <r>
      <rPr>
        <sz val="11"/>
        <color indexed="8"/>
        <rFont val="Calibri"/>
        <family val="2"/>
      </rPr>
      <t xml:space="preserve"> takuupalkasta ilman ikälisiä</t>
    </r>
  </si>
  <si>
    <t>Eurobundna tillägg:</t>
  </si>
  <si>
    <t>Euromääräiset lisät:</t>
  </si>
  <si>
    <t>Stopptörn</t>
  </si>
  <si>
    <t>Vardag</t>
  </si>
  <si>
    <t>Pyhäylityö</t>
  </si>
  <si>
    <t>Söndagar &amp; helgdagar</t>
  </si>
  <si>
    <t>Enhetsbefälstilklägg</t>
  </si>
  <si>
    <t>€/mån</t>
  </si>
  <si>
    <t>Befälhavarens enhetsbefälsvakt</t>
  </si>
  <si>
    <t>Maskinchefens klassificeringstillägg</t>
  </si>
  <si>
    <t>€/enhet</t>
  </si>
  <si>
    <t>Maskinchefens inspektionstillägg</t>
  </si>
  <si>
    <t>€/släckare</t>
  </si>
  <si>
    <t>Ship Security Officer (SSO)</t>
  </si>
  <si>
    <t xml:space="preserve"> - på fartyg med farligt gods certifikat</t>
  </si>
  <si>
    <t xml:space="preserve"> - på fartyg utan farligt gods certifikat</t>
  </si>
  <si>
    <t>Befälets examenstillägg</t>
  </si>
  <si>
    <t>Slutexamenstillägg (I styrm./I maskinm.)</t>
  </si>
  <si>
    <t>Kockstuerts serveringstillägg</t>
  </si>
  <si>
    <t>Tillfälliga matgäster</t>
  </si>
  <si>
    <t>Manskapets praktikanthandledartillägg</t>
  </si>
  <si>
    <t>Taxikostnader (hyrbil) högst</t>
  </si>
  <si>
    <t>Naturaförmånsersättning/semester</t>
  </si>
  <si>
    <t>€/passagerare</t>
  </si>
  <si>
    <t>€/gäst</t>
  </si>
  <si>
    <t>€/dag</t>
  </si>
  <si>
    <t>€/gång</t>
  </si>
  <si>
    <t>Arkisin</t>
  </si>
  <si>
    <t>Sunnuntaisin &amp; pyhäsin</t>
  </si>
  <si>
    <t>"Stopptörni"</t>
  </si>
  <si>
    <t>Yhtenäispäällystölisä</t>
  </si>
  <si>
    <t>Päällikön  yhtenäispäällystövahti</t>
  </si>
  <si>
    <t>Konepäällikön luokituslisä</t>
  </si>
  <si>
    <t>Konepäällikön tarkistuslisä</t>
  </si>
  <si>
    <t xml:space="preserve"> - aluksella ilman vaarallisen lastin sert.</t>
  </si>
  <si>
    <t xml:space="preserve"> - aluksella jolla on vaarallisen lastin sert.</t>
  </si>
  <si>
    <t>Päällystön tutkintolisä</t>
  </si>
  <si>
    <t>Loppututkintolisä (I peräm./I konemest)</t>
  </si>
  <si>
    <t>Kokkistuertin tarjoilukorvaus</t>
  </si>
  <si>
    <t>Tilapäiset ruokavieraat</t>
  </si>
  <si>
    <t>Miehistön korvaus harjoittelijan ohjaam.</t>
  </si>
  <si>
    <t>Vuokra-autokulut enintään</t>
  </si>
  <si>
    <t>Luontoisetukorvaus/vuosilomalla</t>
  </si>
  <si>
    <t>€/kk</t>
  </si>
  <si>
    <t>€/laite</t>
  </si>
  <si>
    <t>€/sammutin</t>
  </si>
  <si>
    <t>€/matkustaja</t>
  </si>
  <si>
    <t>€/vieras</t>
  </si>
  <si>
    <t>€/päivä</t>
  </si>
  <si>
    <t>€/kerta</t>
  </si>
  <si>
    <t>LÖNERNA 1.3.2011-29.2.2012</t>
  </si>
  <si>
    <t>PALKAT 1.3.2011-29.2.2012</t>
  </si>
  <si>
    <t>I konemestari</t>
  </si>
  <si>
    <r>
      <rPr>
        <b/>
        <sz val="11"/>
        <rFont val="Calibri"/>
        <family val="2"/>
      </rPr>
      <t>28,21</t>
    </r>
    <r>
      <rPr>
        <sz val="11"/>
        <color indexed="8"/>
        <rFont val="Calibri"/>
        <family val="2"/>
      </rPr>
      <t xml:space="preserve"> (utländsk hamn)</t>
    </r>
  </si>
  <si>
    <r>
      <rPr>
        <b/>
        <sz val="11"/>
        <rFont val="Calibri"/>
        <family val="2"/>
      </rPr>
      <t>28,21</t>
    </r>
    <r>
      <rPr>
        <sz val="11"/>
        <color indexed="8"/>
        <rFont val="Calibri"/>
        <family val="2"/>
      </rPr>
      <t xml:space="preserve"> (ulkomaan satama)</t>
    </r>
  </si>
  <si>
    <r>
      <rPr>
        <b/>
        <sz val="11"/>
        <rFont val="Calibri"/>
        <family val="2"/>
      </rPr>
      <t xml:space="preserve">47,01 </t>
    </r>
    <r>
      <rPr>
        <sz val="11"/>
        <color indexed="8"/>
        <rFont val="Calibri"/>
        <family val="2"/>
      </rPr>
      <t>(finsk hamn)</t>
    </r>
  </si>
  <si>
    <r>
      <rPr>
        <b/>
        <sz val="11"/>
        <rFont val="Calibri"/>
        <family val="2"/>
      </rPr>
      <t>47,01</t>
    </r>
    <r>
      <rPr>
        <sz val="11"/>
        <color indexed="8"/>
        <rFont val="Calibri"/>
        <family val="2"/>
      </rPr>
      <t xml:space="preserve"> (Suomen satama)</t>
    </r>
  </si>
  <si>
    <r>
      <t>€/v,</t>
    </r>
    <r>
      <rPr>
        <b/>
        <sz val="11"/>
        <rFont val="Calibri"/>
        <family val="2"/>
      </rPr>
      <t xml:space="preserve"> 42,50</t>
    </r>
    <r>
      <rPr>
        <sz val="11"/>
        <color indexed="8"/>
        <rFont val="Calibri"/>
        <family val="2"/>
      </rPr>
      <t xml:space="preserve"> €/h</t>
    </r>
  </si>
  <si>
    <r>
      <t>€/v,</t>
    </r>
    <r>
      <rPr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42,50</t>
    </r>
    <r>
      <rPr>
        <sz val="11"/>
        <color indexed="8"/>
        <rFont val="Calibri"/>
        <family val="2"/>
      </rPr>
      <t xml:space="preserve"> €/t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</si>
</sst>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Comma [0]" xfId="55"/>
    <cellStyle name="Currency [0]" xfId="56"/>
    <cellStyle name="Title" xfId="57"/>
    <cellStyle name="Total" xfId="58"/>
    <cellStyle name="Currency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selection activeCell="I38" sqref="I38"/>
    </sheetView>
  </sheetViews>
  <sheetFormatPr defaultColWidth="9.140625" defaultRowHeight="15"/>
  <cols>
    <col min="4" max="4" width="9.57421875" style="0" bestFit="1" customWidth="1"/>
  </cols>
  <sheetData>
    <row r="2" spans="1:8" ht="15">
      <c r="A2" s="14" t="s">
        <v>88</v>
      </c>
      <c r="H2" s="14" t="s">
        <v>89</v>
      </c>
    </row>
    <row r="4" spans="1:13" ht="15">
      <c r="A4" s="1" t="s">
        <v>0</v>
      </c>
      <c r="H4" s="2" t="s">
        <v>19</v>
      </c>
      <c r="I4" s="2"/>
      <c r="J4" s="3"/>
      <c r="K4" s="3"/>
      <c r="L4" s="3"/>
      <c r="M4" s="3"/>
    </row>
    <row r="5" spans="8:13" ht="15">
      <c r="H5" s="3"/>
      <c r="I5" s="3"/>
      <c r="J5" s="3"/>
      <c r="K5" s="3"/>
      <c r="L5" s="3"/>
      <c r="M5" s="3"/>
    </row>
    <row r="6" spans="1:13" ht="15">
      <c r="A6" t="s">
        <v>1</v>
      </c>
      <c r="C6" s="6">
        <f>(3358.6*1.007)*1.017</f>
        <v>3439.6060733999993</v>
      </c>
      <c r="D6" s="9"/>
      <c r="E6" s="11"/>
      <c r="H6" s="3" t="s">
        <v>20</v>
      </c>
      <c r="I6" s="3"/>
      <c r="J6" s="13">
        <f>3382.11*1.017</f>
        <v>3439.60587</v>
      </c>
      <c r="L6" s="3"/>
      <c r="M6" s="3"/>
    </row>
    <row r="7" spans="1:13" ht="15">
      <c r="A7" t="s">
        <v>2</v>
      </c>
      <c r="C7" s="6">
        <f>(2457.43*1.007)*1.0175</f>
        <v>2517.9380701749997</v>
      </c>
      <c r="D7" s="9"/>
      <c r="E7" s="11"/>
      <c r="H7" s="3" t="s">
        <v>21</v>
      </c>
      <c r="I7" s="3"/>
      <c r="J7" s="13">
        <f>2474.63*1.0175</f>
        <v>2517.9360250000004</v>
      </c>
      <c r="L7" s="3"/>
      <c r="M7" s="3"/>
    </row>
    <row r="8" spans="1:13" ht="15">
      <c r="A8" t="s">
        <v>3</v>
      </c>
      <c r="C8" s="6">
        <f>(2078.76*1.007)*1.0185</f>
        <v>2132.03757942</v>
      </c>
      <c r="D8" s="10"/>
      <c r="E8" s="11"/>
      <c r="F8" s="9"/>
      <c r="H8" s="3" t="s">
        <v>22</v>
      </c>
      <c r="I8" s="3"/>
      <c r="J8" s="13">
        <f>2093.31*1.0185</f>
        <v>2132.036235</v>
      </c>
      <c r="L8" s="3"/>
      <c r="M8" s="3"/>
    </row>
    <row r="9" spans="1:13" ht="15">
      <c r="A9" t="s">
        <v>4</v>
      </c>
      <c r="C9" s="6">
        <f>(3027.27*1.007)*1.017</f>
        <v>3100.2847251299995</v>
      </c>
      <c r="D9" s="9"/>
      <c r="E9" s="11"/>
      <c r="H9" s="3" t="s">
        <v>23</v>
      </c>
      <c r="I9" s="3"/>
      <c r="J9" s="13">
        <f>1.017*3048.46</f>
        <v>3100.2838199999997</v>
      </c>
      <c r="L9" s="3"/>
      <c r="M9" s="3"/>
    </row>
    <row r="10" spans="1:13" ht="15">
      <c r="A10" t="s">
        <v>5</v>
      </c>
      <c r="C10" s="6">
        <f>(2457.43*1.007)*1.0175</f>
        <v>2517.9380701749997</v>
      </c>
      <c r="D10" s="9"/>
      <c r="E10" s="11"/>
      <c r="H10" s="3" t="s">
        <v>90</v>
      </c>
      <c r="I10" s="3"/>
      <c r="J10" s="13">
        <f>2474.63*1.0175</f>
        <v>2517.9360250000004</v>
      </c>
      <c r="L10" s="3"/>
      <c r="M10" s="3"/>
    </row>
    <row r="11" spans="1:13" ht="15">
      <c r="A11" t="s">
        <v>6</v>
      </c>
      <c r="C11" s="5">
        <v>1953.27</v>
      </c>
      <c r="H11" s="3" t="s">
        <v>24</v>
      </c>
      <c r="I11" s="3"/>
      <c r="J11" s="5">
        <v>1953.27</v>
      </c>
      <c r="K11" s="12"/>
      <c r="L11" s="3"/>
      <c r="M11" s="3"/>
    </row>
    <row r="12" spans="1:13" ht="15">
      <c r="A12" t="s">
        <v>7</v>
      </c>
      <c r="C12" s="5">
        <v>1859.42</v>
      </c>
      <c r="H12" s="3" t="s">
        <v>25</v>
      </c>
      <c r="I12" s="3"/>
      <c r="J12" s="5">
        <v>1859.42</v>
      </c>
      <c r="K12" s="12"/>
      <c r="L12" s="3"/>
      <c r="M12" s="3"/>
    </row>
    <row r="13" spans="1:13" ht="15">
      <c r="A13" t="s">
        <v>8</v>
      </c>
      <c r="C13" s="5">
        <v>1738.16</v>
      </c>
      <c r="H13" s="3" t="s">
        <v>26</v>
      </c>
      <c r="I13" s="3"/>
      <c r="J13" s="5">
        <v>1738.16</v>
      </c>
      <c r="K13" s="12"/>
      <c r="L13" s="3"/>
      <c r="M13" s="3"/>
    </row>
    <row r="14" spans="1:13" ht="15">
      <c r="A14" t="s">
        <v>9</v>
      </c>
      <c r="C14" s="5">
        <v>1954.95</v>
      </c>
      <c r="H14" s="3" t="s">
        <v>27</v>
      </c>
      <c r="I14" s="3"/>
      <c r="J14" s="5">
        <v>1954.95</v>
      </c>
      <c r="K14" s="12"/>
      <c r="L14" s="3"/>
      <c r="M14" s="3"/>
    </row>
    <row r="15" spans="8:13" ht="15">
      <c r="H15" s="3"/>
      <c r="I15" s="3"/>
      <c r="J15" s="3"/>
      <c r="K15" s="3"/>
      <c r="L15" s="3"/>
      <c r="M15" s="3"/>
    </row>
    <row r="16" spans="1:13" ht="15">
      <c r="A16" s="1" t="s">
        <v>10</v>
      </c>
      <c r="H16" s="2" t="s">
        <v>28</v>
      </c>
      <c r="I16" s="2"/>
      <c r="J16" s="3"/>
      <c r="K16" s="3"/>
      <c r="L16" s="3"/>
      <c r="M16" s="3"/>
    </row>
    <row r="17" spans="8:13" ht="15">
      <c r="H17" s="3"/>
      <c r="I17" s="3"/>
      <c r="J17" s="3"/>
      <c r="K17" s="3"/>
      <c r="L17" s="3"/>
      <c r="M17" s="3"/>
    </row>
    <row r="18" spans="1:13" ht="15">
      <c r="A18" t="s">
        <v>11</v>
      </c>
      <c r="H18" s="3" t="s">
        <v>29</v>
      </c>
      <c r="I18" s="3"/>
      <c r="J18" s="3"/>
      <c r="K18" s="3"/>
      <c r="L18" s="3"/>
      <c r="M18" s="3"/>
    </row>
    <row r="19" spans="1:13" ht="15">
      <c r="A19" t="s">
        <v>12</v>
      </c>
      <c r="H19" s="3" t="s">
        <v>30</v>
      </c>
      <c r="I19" s="3"/>
      <c r="J19" s="3"/>
      <c r="K19" s="3"/>
      <c r="L19" s="3"/>
      <c r="M19" s="3"/>
    </row>
    <row r="20" spans="1:13" ht="15">
      <c r="A20" t="s">
        <v>13</v>
      </c>
      <c r="H20" s="3" t="s">
        <v>31</v>
      </c>
      <c r="I20" s="3"/>
      <c r="J20" s="3"/>
      <c r="K20" s="3"/>
      <c r="L20" s="3"/>
      <c r="M20" s="3"/>
    </row>
    <row r="21" spans="8:13" ht="15">
      <c r="H21" s="3"/>
      <c r="I21" s="3"/>
      <c r="J21" s="3"/>
      <c r="K21" s="3"/>
      <c r="L21" s="3"/>
      <c r="M21" s="3"/>
    </row>
    <row r="22" spans="1:13" ht="15">
      <c r="A22" s="1" t="s">
        <v>33</v>
      </c>
      <c r="H22" s="2" t="s">
        <v>32</v>
      </c>
      <c r="I22" s="2"/>
      <c r="J22" s="3"/>
      <c r="K22" s="3"/>
      <c r="L22" s="3"/>
      <c r="M22" s="3"/>
    </row>
    <row r="23" spans="8:13" ht="15">
      <c r="H23" s="3"/>
      <c r="I23" s="3"/>
      <c r="J23" s="3"/>
      <c r="K23" s="3"/>
      <c r="L23" s="3"/>
      <c r="M23" s="3"/>
    </row>
    <row r="24" spans="1:13" ht="15">
      <c r="A24" t="s">
        <v>14</v>
      </c>
      <c r="C24" t="s">
        <v>16</v>
      </c>
      <c r="H24" s="3" t="s">
        <v>34</v>
      </c>
      <c r="I24" s="3"/>
      <c r="J24" s="2" t="s">
        <v>35</v>
      </c>
      <c r="K24" s="2"/>
      <c r="L24" s="2"/>
      <c r="M24" s="2"/>
    </row>
    <row r="25" spans="3:13" ht="15">
      <c r="C25" t="s">
        <v>17</v>
      </c>
      <c r="H25" s="3"/>
      <c r="I25" s="3"/>
      <c r="J25" s="3" t="s">
        <v>36</v>
      </c>
      <c r="K25" s="3"/>
      <c r="L25" s="3"/>
      <c r="M25" s="3"/>
    </row>
    <row r="26" spans="7:12" ht="15">
      <c r="G26" s="3"/>
      <c r="H26" s="3"/>
      <c r="I26" s="3"/>
      <c r="J26" s="3"/>
      <c r="K26" s="3"/>
      <c r="L26" s="3"/>
    </row>
    <row r="27" spans="1:12" ht="15">
      <c r="A27" t="s">
        <v>15</v>
      </c>
      <c r="C27" t="s">
        <v>18</v>
      </c>
      <c r="H27" s="3" t="s">
        <v>42</v>
      </c>
      <c r="I27" s="3"/>
      <c r="J27" s="2" t="s">
        <v>37</v>
      </c>
      <c r="K27" s="2"/>
      <c r="L27" s="2"/>
    </row>
    <row r="28" spans="3:10" ht="15">
      <c r="C28" t="s">
        <v>17</v>
      </c>
      <c r="J28" s="3" t="s">
        <v>36</v>
      </c>
    </row>
    <row r="29" ht="15">
      <c r="J29" s="3"/>
    </row>
    <row r="30" ht="15">
      <c r="J30" s="3"/>
    </row>
    <row r="31" ht="15">
      <c r="J31" s="3"/>
    </row>
    <row r="32" ht="15">
      <c r="J32" s="3"/>
    </row>
    <row r="34" spans="1:8" ht="15">
      <c r="A34" s="1" t="s">
        <v>38</v>
      </c>
      <c r="B34" s="1"/>
      <c r="C34" s="1"/>
      <c r="D34" s="1"/>
      <c r="E34" s="1"/>
      <c r="F34" s="1"/>
      <c r="G34" s="1"/>
      <c r="H34" s="1" t="s">
        <v>39</v>
      </c>
    </row>
    <row r="36" spans="1:13" ht="15">
      <c r="A36" t="s">
        <v>40</v>
      </c>
      <c r="C36" t="s">
        <v>41</v>
      </c>
      <c r="E36" t="s">
        <v>43</v>
      </c>
      <c r="H36" s="3" t="s">
        <v>67</v>
      </c>
      <c r="I36" s="3"/>
      <c r="J36" s="3" t="s">
        <v>65</v>
      </c>
      <c r="K36" s="3"/>
      <c r="L36" s="3" t="s">
        <v>66</v>
      </c>
      <c r="M36" s="3"/>
    </row>
    <row r="37" spans="3:13" ht="15">
      <c r="C37" s="7">
        <f>(22.97*1.007)*1.017</f>
        <v>23.524013429999997</v>
      </c>
      <c r="E37" t="s">
        <v>91</v>
      </c>
      <c r="H37" s="3"/>
      <c r="I37" s="3"/>
      <c r="J37" s="7">
        <v>23.52</v>
      </c>
      <c r="K37" s="3"/>
      <c r="L37" s="4" t="s">
        <v>92</v>
      </c>
      <c r="M37" s="4"/>
    </row>
    <row r="38" spans="3:13" ht="15">
      <c r="C38" s="7">
        <f>(37.19*1.007)*1.017</f>
        <v>38.08698560999999</v>
      </c>
      <c r="E38" t="s">
        <v>93</v>
      </c>
      <c r="H38" s="3"/>
      <c r="I38" s="3"/>
      <c r="J38" s="7">
        <v>38.09</v>
      </c>
      <c r="K38" s="3"/>
      <c r="L38" s="4" t="s">
        <v>94</v>
      </c>
      <c r="M38" s="4"/>
    </row>
    <row r="39" spans="8:13" ht="15">
      <c r="H39" s="3"/>
      <c r="I39" s="3"/>
      <c r="J39" s="3"/>
      <c r="K39" s="3"/>
      <c r="L39" s="3"/>
      <c r="M39" s="3"/>
    </row>
    <row r="40" spans="1:13" ht="15">
      <c r="A40" t="s">
        <v>44</v>
      </c>
      <c r="E40" s="7">
        <f>(270.78*1.007)*1.017</f>
        <v>277.3109428199999</v>
      </c>
      <c r="F40" t="s">
        <v>45</v>
      </c>
      <c r="H40" s="3" t="s">
        <v>68</v>
      </c>
      <c r="I40" s="3"/>
      <c r="J40" s="3"/>
      <c r="K40" s="3"/>
      <c r="L40" s="7">
        <v>277.31</v>
      </c>
      <c r="M40" s="3" t="s">
        <v>81</v>
      </c>
    </row>
    <row r="41" spans="1:13" ht="15">
      <c r="A41" t="s">
        <v>46</v>
      </c>
      <c r="E41" s="7">
        <f>(25.61*1.007)*1.017</f>
        <v>26.227687589999995</v>
      </c>
      <c r="F41" t="s">
        <v>95</v>
      </c>
      <c r="H41" s="3" t="s">
        <v>69</v>
      </c>
      <c r="I41" s="3"/>
      <c r="J41" s="3"/>
      <c r="K41" s="3"/>
      <c r="L41" s="7">
        <v>26.23</v>
      </c>
      <c r="M41" s="3" t="s">
        <v>96</v>
      </c>
    </row>
    <row r="42" spans="1:13" ht="15">
      <c r="A42" t="s">
        <v>47</v>
      </c>
      <c r="E42" s="7">
        <v>31.49</v>
      </c>
      <c r="F42" t="s">
        <v>48</v>
      </c>
      <c r="H42" s="3" t="s">
        <v>70</v>
      </c>
      <c r="I42" s="3"/>
      <c r="J42" s="3"/>
      <c r="K42" s="3"/>
      <c r="L42" s="7">
        <f>30.96*1.017</f>
        <v>31.48632</v>
      </c>
      <c r="M42" s="3" t="s">
        <v>82</v>
      </c>
    </row>
    <row r="43" spans="1:13" ht="15">
      <c r="A43" t="s">
        <v>49</v>
      </c>
      <c r="E43" s="7">
        <f>(10.24*1.007)*1.017</f>
        <v>10.486978559999999</v>
      </c>
      <c r="F43" t="s">
        <v>50</v>
      </c>
      <c r="H43" s="3" t="s">
        <v>71</v>
      </c>
      <c r="I43" s="3"/>
      <c r="J43" s="3"/>
      <c r="K43" s="3"/>
      <c r="L43" s="7">
        <f>10.31*1.017</f>
        <v>10.48527</v>
      </c>
      <c r="M43" s="3" t="s">
        <v>83</v>
      </c>
    </row>
    <row r="44" spans="1:13" ht="15">
      <c r="A44" t="s">
        <v>51</v>
      </c>
      <c r="E44" s="5"/>
      <c r="H44" s="3" t="s">
        <v>51</v>
      </c>
      <c r="I44" s="3"/>
      <c r="J44" s="3"/>
      <c r="K44" s="3"/>
      <c r="L44" s="5"/>
      <c r="M44" s="3"/>
    </row>
    <row r="45" spans="1:13" ht="15">
      <c r="A45" t="s">
        <v>53</v>
      </c>
      <c r="E45" s="7">
        <f>(22.11*1.007)*1.017</f>
        <v>22.643271089999995</v>
      </c>
      <c r="F45" t="s">
        <v>45</v>
      </c>
      <c r="H45" s="3" t="s">
        <v>72</v>
      </c>
      <c r="I45" s="3"/>
      <c r="J45" s="3"/>
      <c r="K45" s="3"/>
      <c r="L45" s="7">
        <f>1.017*22.26</f>
        <v>22.63842</v>
      </c>
      <c r="M45" s="3" t="s">
        <v>81</v>
      </c>
    </row>
    <row r="46" spans="1:13" ht="15">
      <c r="A46" t="s">
        <v>52</v>
      </c>
      <c r="E46" s="7">
        <v>56.63</v>
      </c>
      <c r="F46" t="s">
        <v>45</v>
      </c>
      <c r="H46" s="3" t="s">
        <v>73</v>
      </c>
      <c r="I46" s="3"/>
      <c r="J46" s="3"/>
      <c r="K46" s="3"/>
      <c r="L46" s="7">
        <f>1.017*55.68</f>
        <v>56.62656</v>
      </c>
      <c r="M46" s="3" t="s">
        <v>81</v>
      </c>
    </row>
    <row r="47" spans="1:13" ht="15">
      <c r="A47" t="s">
        <v>54</v>
      </c>
      <c r="E47" s="7">
        <v>53.7</v>
      </c>
      <c r="F47" t="s">
        <v>45</v>
      </c>
      <c r="H47" s="3" t="s">
        <v>74</v>
      </c>
      <c r="I47" s="3"/>
      <c r="J47" s="3"/>
      <c r="K47" s="3"/>
      <c r="L47" s="7">
        <f>1.017*52.8</f>
        <v>53.697599999999994</v>
      </c>
      <c r="M47" s="3" t="s">
        <v>81</v>
      </c>
    </row>
    <row r="48" spans="1:13" ht="15">
      <c r="A48" t="s">
        <v>55</v>
      </c>
      <c r="E48" s="7">
        <f>(90.17*1.007)*1.017</f>
        <v>92.34481022999998</v>
      </c>
      <c r="F48" t="s">
        <v>45</v>
      </c>
      <c r="H48" s="3" t="s">
        <v>75</v>
      </c>
      <c r="I48" s="3"/>
      <c r="J48" s="3"/>
      <c r="K48" s="3"/>
      <c r="L48" s="7">
        <f>1.017*90.8</f>
        <v>92.3436</v>
      </c>
      <c r="M48" s="3" t="s">
        <v>81</v>
      </c>
    </row>
    <row r="49" spans="1:13" ht="15">
      <c r="A49" t="s">
        <v>56</v>
      </c>
      <c r="E49" s="7">
        <f>(2.72*1.007)*1.017</f>
        <v>2.7856036799999995</v>
      </c>
      <c r="F49" t="s">
        <v>61</v>
      </c>
      <c r="H49" s="3" t="s">
        <v>76</v>
      </c>
      <c r="I49" s="3"/>
      <c r="J49" s="3"/>
      <c r="K49" s="3"/>
      <c r="L49" s="7">
        <f>1.017*2.74</f>
        <v>2.78658</v>
      </c>
      <c r="M49" s="3" t="s">
        <v>84</v>
      </c>
    </row>
    <row r="50" spans="1:13" ht="15">
      <c r="A50" t="s">
        <v>57</v>
      </c>
      <c r="E50" s="7">
        <f>(0.52*1.007)*1.017</f>
        <v>0.5325418799999999</v>
      </c>
      <c r="F50" t="s">
        <v>62</v>
      </c>
      <c r="H50" s="3" t="s">
        <v>77</v>
      </c>
      <c r="I50" s="3"/>
      <c r="J50" s="3"/>
      <c r="K50" s="3"/>
      <c r="L50" s="7">
        <f>1.017*0.52</f>
        <v>0.52884</v>
      </c>
      <c r="M50" s="3" t="s">
        <v>85</v>
      </c>
    </row>
    <row r="51" spans="1:13" ht="15">
      <c r="A51" t="s">
        <v>58</v>
      </c>
      <c r="E51" s="7">
        <f>(3.66*1.007)*1.017</f>
        <v>3.7482755399999994</v>
      </c>
      <c r="F51" t="s">
        <v>63</v>
      </c>
      <c r="H51" s="3" t="s">
        <v>78</v>
      </c>
      <c r="I51" s="3"/>
      <c r="J51" s="3"/>
      <c r="K51" s="3"/>
      <c r="L51" s="7">
        <f>1.017*3.69</f>
        <v>3.7527299999999997</v>
      </c>
      <c r="M51" s="3" t="s">
        <v>86</v>
      </c>
    </row>
    <row r="52" spans="1:13" ht="15">
      <c r="A52" t="s">
        <v>59</v>
      </c>
      <c r="E52" s="7">
        <f>(39.33*1.007)*1.017</f>
        <v>40.27860026999999</v>
      </c>
      <c r="F52" t="s">
        <v>64</v>
      </c>
      <c r="H52" s="3" t="s">
        <v>79</v>
      </c>
      <c r="I52" s="3"/>
      <c r="J52" s="3"/>
      <c r="K52" s="3"/>
      <c r="L52" s="7">
        <v>40.28</v>
      </c>
      <c r="M52" s="3" t="s">
        <v>87</v>
      </c>
    </row>
    <row r="53" spans="1:13" ht="15">
      <c r="A53" t="s">
        <v>60</v>
      </c>
      <c r="E53" s="8">
        <v>20.59</v>
      </c>
      <c r="F53" t="s">
        <v>63</v>
      </c>
      <c r="H53" s="3" t="s">
        <v>80</v>
      </c>
      <c r="I53" s="3"/>
      <c r="J53" s="3"/>
      <c r="K53" s="3"/>
      <c r="L53" s="8">
        <v>20.59</v>
      </c>
      <c r="M53" s="3" t="s">
        <v>86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koski</dc:creator>
  <cp:keywords/>
  <dc:description/>
  <cp:lastModifiedBy>Järjestelmänvalvoja</cp:lastModifiedBy>
  <cp:lastPrinted>2010-04-01T06:28:00Z</cp:lastPrinted>
  <dcterms:created xsi:type="dcterms:W3CDTF">2010-03-23T06:41:47Z</dcterms:created>
  <dcterms:modified xsi:type="dcterms:W3CDTF">2011-03-01T06:23:42Z</dcterms:modified>
  <cp:category/>
  <cp:version/>
  <cp:contentType/>
  <cp:contentStatus/>
</cp:coreProperties>
</file>